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GOSPER d.o.o - specifikacija" sheetId="1" r:id="rId1"/>
    <sheet name="GOSPER d.o.o.- Obrazac KVI" sheetId="2" r:id="rId2"/>
  </sheets>
  <definedNames>
    <definedName name="_xlnm.Print_Area" localSheetId="0">'GOSPER d.o.o - specifikacija'!$A$1:$K$11</definedName>
    <definedName name="_xlnm.Print_Area" localSheetId="1">'GOSPER d.o.o.- Obrazac KVI'!$A$1:$G$22</definedName>
  </definedNames>
  <calcPr fullCalcOnLoad="1"/>
</workbook>
</file>

<file path=xl/sharedStrings.xml><?xml version="1.0" encoding="utf-8"?>
<sst xmlns="http://schemas.openxmlformats.org/spreadsheetml/2006/main" count="51" uniqueCount="49">
  <si>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</si>
  <si>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</si>
  <si>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</si>
  <si>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</si>
  <si>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</si>
  <si>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</si>
  <si>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</si>
  <si>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</si>
  <si>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</si>
  <si>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</si>
  <si>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</si>
  <si>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</si>
  <si>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</si>
  <si>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</si>
  <si>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</si>
  <si>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</si>
  <si>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</si>
  <si>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</si>
  <si>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</si>
  <si>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</si>
  <si>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</si>
  <si>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</si>
  <si>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</si>
  <si>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</si>
  <si>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</si>
  <si>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</si>
  <si>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</si>
  <si>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</si>
  <si>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Јединствена набавка, централизована, оквирни споразум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</si>
  <si>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</si>
  <si>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</si>
  <si>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</si>
  <si>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</si>
  <si>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</si>
  <si>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</si>
  <si>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Ставке</t>
  </si>
  <si>
    <t>Јединична цена по ставци без ПДВ-а</t>
  </si>
  <si>
    <t>GOSPER D.O.O.</t>
  </si>
  <si>
    <t>404-1-110/16-46</t>
  </si>
  <si>
    <t>ICD-VR СА MRI ЗАШТИТОМ СА ПРАТЕЋОМ ЕЛЕКТРОДОМ</t>
  </si>
  <si>
    <t>Једнокоморски имплантабилни кардиовертер дефибрилатор (ICD-VR) са заштитом од магнетне резонанце + 1 HV електрода активне или пасивне фиксације ''single coil'' или ''dual coil''са заштитом од магнетне резонанце</t>
  </si>
  <si>
    <t>Ставка 1 –Једнокоморски имплантабилни кардиовертер дефибрилатор (ICD-VR) са заштитом од магнетне резонанце</t>
  </si>
  <si>
    <t xml:space="preserve">Ставка 2 - HV електрода активне или пасивне фиксације ''single coil'' или ''dual coil''са заштитом од магнетне резонанце </t>
  </si>
  <si>
    <t>Ellipse VR,CD1377-36QC</t>
  </si>
  <si>
    <t>St.Jude Medical</t>
  </si>
  <si>
    <t xml:space="preserve">Количина по ставкама </t>
  </si>
  <si>
    <t>PM160002</t>
  </si>
  <si>
    <t>PM160003</t>
  </si>
  <si>
    <t>Durata,  712xQ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</si>
</sst>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17" borderId="0" applyNumberFormat="0" applyBorder="0" applyAlignment="0" applyProtection="0"/>
    <xf numFmtId="0" fontId="45" fillId="27" borderId="0" applyNumberFormat="0" applyBorder="0" applyAlignment="0" applyProtection="0"/>
    <xf numFmtId="0" fontId="9" fillId="19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45" fillId="34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9" fillId="39" borderId="0" applyNumberFormat="0" applyBorder="0" applyAlignment="0" applyProtection="0"/>
    <xf numFmtId="0" fontId="45" fillId="40" borderId="0" applyNumberFormat="0" applyBorder="0" applyAlignment="0" applyProtection="0"/>
    <xf numFmtId="0" fontId="9" fillId="29" borderId="0" applyNumberFormat="0" applyBorder="0" applyAlignment="0" applyProtection="0"/>
    <xf numFmtId="0" fontId="45" fillId="41" borderId="0" applyNumberFormat="0" applyBorder="0" applyAlignment="0" applyProtection="0"/>
    <xf numFmtId="0" fontId="9" fillId="31" borderId="0" applyNumberFormat="0" applyBorder="0" applyAlignment="0" applyProtection="0"/>
    <xf numFmtId="0" fontId="45" fillId="42" borderId="0" applyNumberFormat="0" applyBorder="0" applyAlignment="0" applyProtection="0"/>
    <xf numFmtId="0" fontId="9" fillId="43" borderId="0" applyNumberFormat="0" applyBorder="0" applyAlignment="0" applyProtection="0"/>
    <xf numFmtId="0" fontId="46" fillId="44" borderId="0" applyNumberFormat="0" applyBorder="0" applyAlignment="0" applyProtection="0"/>
    <xf numFmtId="0" fontId="10" fillId="5" borderId="0" applyNumberFormat="0" applyBorder="0" applyAlignment="0" applyProtection="0"/>
    <xf numFmtId="0" fontId="47" fillId="45" borderId="1" applyNumberFormat="0" applyAlignment="0" applyProtection="0"/>
    <xf numFmtId="0" fontId="11" fillId="46" borderId="2" applyNumberFormat="0" applyAlignment="0" applyProtection="0"/>
    <xf numFmtId="0" fontId="48" fillId="47" borderId="3" applyNumberFormat="0" applyAlignment="0" applyProtection="0"/>
    <xf numFmtId="0" fontId="12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4" fillId="7" borderId="0" applyNumberFormat="0" applyBorder="0" applyAlignment="0" applyProtection="0"/>
    <xf numFmtId="0" fontId="52" fillId="0" borderId="5" applyNumberFormat="0" applyFill="0" applyAlignment="0" applyProtection="0"/>
    <xf numFmtId="0" fontId="15" fillId="0" borderId="6" applyNumberFormat="0" applyFill="0" applyAlignment="0" applyProtection="0"/>
    <xf numFmtId="0" fontId="53" fillId="0" borderId="7" applyNumberFormat="0" applyFill="0" applyAlignment="0" applyProtection="0"/>
    <xf numFmtId="0" fontId="16" fillId="0" borderId="8" applyNumberFormat="0" applyFill="0" applyAlignment="0" applyProtection="0"/>
    <xf numFmtId="0" fontId="54" fillId="0" borderId="9" applyNumberFormat="0" applyFill="0" applyAlignment="0" applyProtection="0"/>
    <xf numFmtId="0" fontId="17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1" applyNumberFormat="0" applyAlignment="0" applyProtection="0"/>
    <xf numFmtId="0" fontId="18" fillId="13" borderId="2" applyNumberFormat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58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9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3" fillId="0" borderId="0" xfId="0" applyFont="1" applyAlignment="1">
      <alignment/>
    </xf>
    <xf numFmtId="0" fontId="63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4" fillId="55" borderId="19" xfId="0" applyNumberFormat="1" applyFont="1" applyFill="1" applyBorder="1" applyAlignment="1">
      <alignment horizontal="center" vertical="center"/>
    </xf>
    <xf numFmtId="4" fontId="64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61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5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6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4" fontId="61" fillId="0" borderId="20" xfId="96" applyNumberFormat="1" applyFont="1" applyBorder="1" applyAlignment="1">
      <alignment vertical="center" wrapText="1"/>
      <protection/>
    </xf>
    <xf numFmtId="4" fontId="61" fillId="0" borderId="22" xfId="96" applyNumberFormat="1" applyFont="1" applyBorder="1" applyAlignment="1">
      <alignment vertical="center"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61" fillId="0" borderId="23" xfId="96" applyNumberFormat="1" applyFont="1" applyBorder="1" applyAlignment="1">
      <alignment vertical="center" wrapText="1"/>
      <protection/>
    </xf>
    <xf numFmtId="3" fontId="61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3" fontId="67" fillId="0" borderId="19" xfId="96" applyNumberFormat="1" applyFont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3" fillId="57" borderId="19" xfId="0" applyFont="1" applyFill="1" applyBorder="1" applyAlignment="1">
      <alignment horizontal="center" vertical="center" wrapText="1"/>
    </xf>
    <xf numFmtId="3" fontId="64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64" fillId="57" borderId="0" xfId="0" applyNumberFormat="1" applyFont="1" applyFill="1" applyBorder="1" applyAlignment="1">
      <alignment horizontal="center" vertical="center"/>
    </xf>
    <xf numFmtId="0" fontId="68" fillId="58" borderId="24" xfId="0" applyFont="1" applyFill="1" applyBorder="1" applyAlignment="1">
      <alignment horizontal="center" vertical="center" wrapText="1"/>
    </xf>
    <xf numFmtId="0" fontId="68" fillId="58" borderId="25" xfId="0" applyFont="1" applyFill="1" applyBorder="1" applyAlignment="1">
      <alignment horizontal="center" vertical="center" wrapText="1"/>
    </xf>
    <xf numFmtId="0" fontId="63" fillId="55" borderId="26" xfId="0" applyFont="1" applyFill="1" applyBorder="1" applyAlignment="1">
      <alignment horizontal="center" vertical="center" wrapText="1"/>
    </xf>
    <xf numFmtId="0" fontId="68" fillId="58" borderId="27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/>
    </xf>
    <xf numFmtId="4" fontId="64" fillId="0" borderId="26" xfId="0" applyNumberFormat="1" applyFont="1" applyBorder="1" applyAlignment="1">
      <alignment vertical="center"/>
    </xf>
    <xf numFmtId="0" fontId="65" fillId="0" borderId="19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/>
    </xf>
    <xf numFmtId="4" fontId="1" fillId="57" borderId="29" xfId="0" applyNumberFormat="1" applyFont="1" applyFill="1" applyBorder="1" applyAlignment="1">
      <alignment vertical="center" wrapText="1"/>
    </xf>
    <xf numFmtId="4" fontId="0" fillId="57" borderId="19" xfId="0" applyNumberFormat="1" applyFont="1" applyFill="1" applyBorder="1" applyAlignment="1">
      <alignment vertical="center" wrapText="1"/>
    </xf>
    <xf numFmtId="4" fontId="64" fillId="0" borderId="19" xfId="0" applyNumberFormat="1" applyFont="1" applyBorder="1" applyAlignment="1">
      <alignment vertical="center"/>
    </xf>
    <xf numFmtId="0" fontId="65" fillId="55" borderId="19" xfId="0" applyFont="1" applyFill="1" applyBorder="1" applyAlignment="1">
      <alignment horizontal="right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19" xfId="0" applyFont="1" applyBorder="1" applyAlignment="1">
      <alignment vertical="center" wrapText="1"/>
    </xf>
    <xf numFmtId="0" fontId="64" fillId="0" borderId="26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55" borderId="19" xfId="0" applyFont="1" applyFill="1" applyBorder="1" applyAlignment="1">
      <alignment horizontal="right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63" fillId="55" borderId="3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1" fillId="57" borderId="26" xfId="0" applyNumberFormat="1" applyFont="1" applyFill="1" applyBorder="1" applyAlignment="1">
      <alignment horizontal="center" vertical="center" wrapText="1"/>
    </xf>
    <xf numFmtId="4" fontId="1" fillId="57" borderId="29" xfId="0" applyNumberFormat="1" applyFont="1" applyFill="1" applyBorder="1" applyAlignment="1">
      <alignment horizontal="center" vertical="center" wrapText="1"/>
    </xf>
    <xf numFmtId="4" fontId="61" fillId="59" borderId="23" xfId="96" applyNumberFormat="1" applyFont="1" applyFill="1" applyBorder="1" applyAlignment="1">
      <alignment horizontal="center" vertical="center" wrapText="1"/>
      <protection/>
    </xf>
    <xf numFmtId="4" fontId="61" fillId="59" borderId="33" xfId="96" applyNumberFormat="1" applyFont="1" applyFill="1" applyBorder="1" applyAlignment="1">
      <alignment horizontal="center" vertical="center" wrapText="1"/>
      <protection/>
    </xf>
    <xf numFmtId="4" fontId="61" fillId="59" borderId="34" xfId="96" applyNumberFormat="1" applyFont="1" applyFill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center" vertical="center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39.421875" style="0" customWidth="1"/>
    <col min="2" max="2" width="26.8515625" style="0" customWidth="1"/>
    <col min="3" max="3" width="11.7109375" style="0" customWidth="1"/>
    <col min="4" max="4" width="41.00390625" style="0" customWidth="1"/>
    <col min="5" max="5" width="14.7109375" style="0" customWidth="1"/>
    <col min="6" max="8" width="12.28125" style="0" customWidth="1"/>
    <col min="9" max="9" width="13.28125" style="24" hidden="1" customWidth="1"/>
    <col min="10" max="10" width="17.8515625" style="24" hidden="1" customWidth="1"/>
    <col min="11" max="11" width="18.7109375" style="0" customWidth="1"/>
    <col min="12" max="12" width="9.57421875" style="24" hidden="1" customWidth="1"/>
    <col min="13" max="13" width="0" style="0" hidden="1" customWidth="1"/>
  </cols>
  <sheetData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5" ht="12.75">
      <c r="A3" s="53" t="s">
        <v>29</v>
      </c>
      <c r="B3" s="53"/>
      <c r="C3" s="53"/>
      <c r="D3" s="53"/>
      <c r="E3" s="53"/>
    </row>
    <row r="4" spans="1:4" ht="12.75">
      <c r="A4" s="52"/>
      <c r="B4" s="52"/>
      <c r="C4" s="52"/>
      <c r="D4" s="52"/>
    </row>
    <row r="6" spans="1:12" ht="48" customHeight="1" thickBot="1">
      <c r="A6" s="2" t="s">
        <v>0</v>
      </c>
      <c r="B6" s="2" t="s">
        <v>35</v>
      </c>
      <c r="C6" s="2" t="s">
        <v>33</v>
      </c>
      <c r="D6" s="2" t="s">
        <v>34</v>
      </c>
      <c r="E6" s="33" t="s">
        <v>2</v>
      </c>
      <c r="F6" s="3" t="s">
        <v>3</v>
      </c>
      <c r="G6" s="2" t="s">
        <v>45</v>
      </c>
      <c r="H6" s="2" t="s">
        <v>36</v>
      </c>
      <c r="I6" s="25" t="s">
        <v>4</v>
      </c>
      <c r="J6" s="25" t="s">
        <v>5</v>
      </c>
      <c r="K6" s="2" t="s">
        <v>1</v>
      </c>
      <c r="L6" s="25" t="s">
        <v>18</v>
      </c>
    </row>
    <row r="7" spans="1:12" s="1" customFormat="1" ht="66" customHeight="1" thickBot="1">
      <c r="A7" s="43" t="s">
        <v>40</v>
      </c>
      <c r="B7" s="31" t="s">
        <v>41</v>
      </c>
      <c r="C7" s="59" t="s">
        <v>46</v>
      </c>
      <c r="D7" s="34" t="s">
        <v>43</v>
      </c>
      <c r="E7" s="45" t="s">
        <v>44</v>
      </c>
      <c r="F7" s="46" t="s">
        <v>27</v>
      </c>
      <c r="G7" s="35"/>
      <c r="H7" s="5">
        <v>484000</v>
      </c>
      <c r="I7" s="40">
        <v>610000</v>
      </c>
      <c r="J7" s="54">
        <f>G7*I7+G8*I8</f>
        <v>0</v>
      </c>
      <c r="K7" s="36">
        <f>G7*H7</f>
        <v>0</v>
      </c>
      <c r="L7" s="26">
        <v>1</v>
      </c>
    </row>
    <row r="8" spans="1:12" s="1" customFormat="1" ht="64.5" customHeight="1" thickBot="1">
      <c r="A8" s="44"/>
      <c r="B8" s="32" t="s">
        <v>42</v>
      </c>
      <c r="C8" s="59" t="s">
        <v>47</v>
      </c>
      <c r="D8" s="38" t="s">
        <v>48</v>
      </c>
      <c r="E8" s="45"/>
      <c r="F8" s="47"/>
      <c r="G8" s="35"/>
      <c r="H8" s="5">
        <v>98000</v>
      </c>
      <c r="I8" s="39">
        <v>115000</v>
      </c>
      <c r="J8" s="55"/>
      <c r="K8" s="36">
        <f>G8*H8</f>
        <v>0</v>
      </c>
      <c r="L8" s="30"/>
    </row>
    <row r="9" spans="1:13" ht="21.75" customHeight="1">
      <c r="A9" s="49" t="s">
        <v>30</v>
      </c>
      <c r="B9" s="49"/>
      <c r="C9" s="49"/>
      <c r="D9" s="49"/>
      <c r="E9" s="50"/>
      <c r="F9" s="49"/>
      <c r="G9" s="49"/>
      <c r="H9" s="49"/>
      <c r="I9" s="49"/>
      <c r="J9" s="27">
        <f>J7</f>
        <v>0</v>
      </c>
      <c r="K9" s="36">
        <f>K7+K8</f>
        <v>0</v>
      </c>
      <c r="L9" s="28">
        <v>0.2</v>
      </c>
      <c r="M9">
        <f>0.1</f>
        <v>0.1</v>
      </c>
    </row>
    <row r="10" spans="1:11" ht="18.75" customHeight="1">
      <c r="A10" s="42" t="s">
        <v>31</v>
      </c>
      <c r="B10" s="42"/>
      <c r="C10" s="42"/>
      <c r="D10" s="42"/>
      <c r="E10" s="42"/>
      <c r="F10" s="42"/>
      <c r="G10" s="42"/>
      <c r="H10" s="42"/>
      <c r="I10" s="42"/>
      <c r="J10" s="4">
        <f>J9*0.1</f>
        <v>0</v>
      </c>
      <c r="K10" s="36">
        <f>K9*M9</f>
        <v>0</v>
      </c>
    </row>
    <row r="11" spans="1:11" ht="18" customHeight="1">
      <c r="A11" s="48" t="s">
        <v>32</v>
      </c>
      <c r="B11" s="48"/>
      <c r="C11" s="48"/>
      <c r="D11" s="48"/>
      <c r="E11" s="48"/>
      <c r="F11" s="48"/>
      <c r="G11" s="48"/>
      <c r="H11" s="48"/>
      <c r="I11" s="48"/>
      <c r="J11" s="27">
        <f>J9+J10</f>
        <v>0</v>
      </c>
      <c r="K11" s="41">
        <f>K9+K10</f>
        <v>0</v>
      </c>
    </row>
  </sheetData>
  <sheetProtection/>
  <mergeCells count="10">
    <mergeCell ref="A2:K2"/>
    <mergeCell ref="A4:D4"/>
    <mergeCell ref="A3:E3"/>
    <mergeCell ref="J7:J8"/>
    <mergeCell ref="A10:I10"/>
    <mergeCell ref="A7:A8"/>
    <mergeCell ref="E7:E8"/>
    <mergeCell ref="F7:F8"/>
    <mergeCell ref="A11:I11"/>
    <mergeCell ref="A9:I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B1">
      <selection activeCell="E7" sqref="E7:G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6" t="s">
        <v>6</v>
      </c>
      <c r="C2" s="6"/>
      <c r="D2" s="6"/>
      <c r="E2" s="7" t="s">
        <v>37</v>
      </c>
      <c r="F2" s="8"/>
      <c r="G2" s="8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7</v>
      </c>
      <c r="C5" s="10" t="s">
        <v>38</v>
      </c>
      <c r="D5" s="8"/>
      <c r="E5" s="11" t="s">
        <v>8</v>
      </c>
      <c r="F5" s="12" t="s">
        <v>9</v>
      </c>
      <c r="G5" s="13" t="s">
        <v>10</v>
      </c>
    </row>
    <row r="6" spans="2:7" ht="15" thickBot="1">
      <c r="B6" s="14"/>
      <c r="C6" s="15"/>
      <c r="D6" s="8"/>
      <c r="E6" s="16">
        <f>SUM('GOSPER d.o.o - specifikacija'!J9)</f>
        <v>0</v>
      </c>
      <c r="F6" s="16">
        <f>SUM('GOSPER d.o.o - specifikacija'!K7:K8)</f>
        <v>0</v>
      </c>
      <c r="G6" s="17">
        <f>F6*1.1</f>
        <v>0</v>
      </c>
    </row>
    <row r="7" spans="2:7" ht="24.75" customHeight="1" thickBot="1">
      <c r="B7" s="9" t="s">
        <v>11</v>
      </c>
      <c r="C7" s="18" t="s">
        <v>28</v>
      </c>
      <c r="D7" s="8"/>
      <c r="E7" s="56" t="s">
        <v>12</v>
      </c>
      <c r="F7" s="57"/>
      <c r="G7" s="58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13</v>
      </c>
      <c r="C9" s="18" t="s">
        <v>14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15</v>
      </c>
      <c r="C11" s="18" t="s">
        <v>16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.75">
      <c r="B13" s="9" t="s">
        <v>0</v>
      </c>
      <c r="C13" s="18" t="s">
        <v>17</v>
      </c>
      <c r="D13" s="8"/>
      <c r="E13" s="22" t="s">
        <v>18</v>
      </c>
      <c r="F13" s="23">
        <v>1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15">
      <c r="B15" s="9" t="s">
        <v>19</v>
      </c>
      <c r="C15" s="10" t="s">
        <v>20</v>
      </c>
      <c r="D15" s="8"/>
      <c r="E15" s="22" t="s">
        <v>21</v>
      </c>
      <c r="F15" s="18" t="s">
        <v>26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30" customHeight="1">
      <c r="B17" s="9" t="s">
        <v>22</v>
      </c>
      <c r="C17" s="37" t="s">
        <v>39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23</v>
      </c>
      <c r="C19" s="10" t="s">
        <v>24</v>
      </c>
    </row>
    <row r="20" spans="2:3" ht="14.25">
      <c r="B20" s="14"/>
      <c r="C20" s="15"/>
    </row>
    <row r="21" spans="2:3" ht="15">
      <c r="B21" s="9" t="s">
        <v>25</v>
      </c>
      <c r="C21" s="29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2016-10-14T09:33:36Z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